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<sst xmlns="http://schemas.openxmlformats.org/spreadsheetml/2006/main" count="607" uniqueCount="576">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</sst>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8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5" fillId="0" borderId="0" xfId="19" applyNumberFormat="1" applyFont="1" applyFill="1" applyBorder="1" applyAlignment="1" applyProtection="1">
      <alignment/>
      <protection locked="0"/>
    </xf>
    <xf numFmtId="4" fontId="5" fillId="0" borderId="0" xfId="19" applyNumberFormat="1" applyFont="1" applyFill="1" applyBorder="1" applyProtection="1">
      <alignment/>
      <protection locked="0"/>
    </xf>
    <xf numFmtId="0" fontId="6" fillId="0" borderId="1" xfId="19" applyFont="1" applyFill="1" applyBorder="1" applyAlignment="1" applyProtection="1">
      <alignment horizontal="left"/>
      <protection locked="0"/>
    </xf>
    <xf numFmtId="0" fontId="1" fillId="0" borderId="2" xfId="19" applyFont="1" applyFill="1" applyBorder="1" applyProtection="1">
      <alignment/>
      <protection locked="0"/>
    </xf>
    <xf numFmtId="0" fontId="7" fillId="0" borderId="3" xfId="19" applyFont="1" applyFill="1" applyBorder="1" applyProtection="1">
      <alignment/>
      <protection locked="0"/>
    </xf>
    <xf numFmtId="4" fontId="5" fillId="0" borderId="4" xfId="19" applyNumberFormat="1" applyFont="1" applyFill="1" applyBorder="1" applyAlignment="1" applyProtection="1">
      <alignment horizontal="left"/>
      <protection locked="0"/>
    </xf>
    <xf numFmtId="4" fontId="5" fillId="0" borderId="5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 applyProtection="1">
      <alignment horizontal="left"/>
      <protection locked="0"/>
    </xf>
    <xf numFmtId="4" fontId="5" fillId="0" borderId="7" xfId="19" applyNumberFormat="1" applyFont="1" applyBorder="1" applyAlignment="1" applyProtection="1">
      <alignment horizontal="right"/>
      <protection locked="0"/>
    </xf>
    <xf numFmtId="4" fontId="5" fillId="0" borderId="8" xfId="19" applyNumberFormat="1" applyFont="1" applyBorder="1" applyAlignment="1" applyProtection="1">
      <alignment horizontal="right"/>
      <protection locked="0"/>
    </xf>
    <xf numFmtId="0" fontId="1" fillId="0" borderId="6" xfId="19" applyFont="1" applyFill="1" applyBorder="1" applyAlignment="1" applyProtection="1">
      <alignment horizontal="left"/>
      <protection locked="0"/>
    </xf>
    <xf numFmtId="0" fontId="1" fillId="0" borderId="9" xfId="19" applyFont="1" applyFill="1" applyBorder="1" applyProtection="1">
      <alignment/>
      <protection locked="0"/>
    </xf>
    <xf numFmtId="4" fontId="5" fillId="0" borderId="10" xfId="19" applyNumberFormat="1" applyFont="1" applyFill="1" applyBorder="1" applyAlignment="1" applyProtection="1">
      <alignment/>
      <protection locked="0"/>
    </xf>
    <xf numFmtId="4" fontId="5" fillId="0" borderId="11" xfId="19" applyNumberFormat="1" applyFont="1" applyFill="1" applyBorder="1" applyAlignment="1" applyProtection="1">
      <alignment wrapText="1"/>
      <protection locked="0"/>
    </xf>
    <xf numFmtId="0" fontId="6" fillId="0" borderId="1" xfId="19" applyFont="1" applyFill="1" applyBorder="1" applyAlignment="1">
      <alignment horizontal="left"/>
      <protection/>
    </xf>
    <xf numFmtId="0" fontId="6" fillId="0" borderId="2" xfId="19" applyFont="1" applyFill="1" applyBorder="1">
      <alignment/>
      <protection/>
    </xf>
    <xf numFmtId="4" fontId="8" fillId="0" borderId="4" xfId="19" applyNumberFormat="1" applyFont="1" applyFill="1" applyBorder="1" applyAlignment="1" applyProtection="1">
      <alignment/>
      <protection/>
    </xf>
    <xf numFmtId="4" fontId="8" fillId="0" borderId="12" xfId="19" applyNumberFormat="1" applyFont="1" applyFill="1" applyBorder="1" applyAlignment="1" applyProtection="1">
      <alignment/>
      <protection/>
    </xf>
    <xf numFmtId="0" fontId="6" fillId="0" borderId="13" xfId="19" applyFont="1" applyFill="1" applyBorder="1" applyAlignment="1">
      <alignment horizontal="left"/>
      <protection/>
    </xf>
    <xf numFmtId="0" fontId="6" fillId="0" borderId="9" xfId="19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/>
      <protection/>
    </xf>
    <xf numFmtId="4" fontId="8" fillId="0" borderId="11" xfId="19" applyNumberFormat="1" applyFont="1" applyFill="1" applyBorder="1" applyAlignment="1" applyProtection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 locked="0"/>
    </xf>
    <xf numFmtId="4" fontId="9" fillId="0" borderId="16" xfId="19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19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19" applyNumberFormat="1" applyFont="1" applyFill="1" applyBorder="1" applyAlignment="1" applyProtection="1">
      <alignment/>
      <protection locked="0"/>
    </xf>
    <xf numFmtId="4" fontId="9" fillId="0" borderId="18" xfId="19" applyNumberFormat="1" applyFont="1" applyFill="1" applyBorder="1" applyProtection="1">
      <alignment/>
      <protection locked="0"/>
    </xf>
    <xf numFmtId="0" fontId="6" fillId="0" borderId="19" xfId="19" applyFont="1" applyFill="1" applyBorder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2" xfId="19" applyFont="1" applyFill="1" applyBorder="1">
      <alignment/>
      <protection/>
    </xf>
    <xf numFmtId="4" fontId="9" fillId="0" borderId="4" xfId="19" applyNumberFormat="1" applyFont="1" applyFill="1" applyBorder="1" applyAlignment="1" applyProtection="1">
      <alignment/>
      <protection locked="0"/>
    </xf>
    <xf numFmtId="4" fontId="9" fillId="0" borderId="12" xfId="19" applyNumberFormat="1" applyFont="1" applyFill="1" applyBorder="1" applyProtection="1">
      <alignment/>
      <protection locked="0"/>
    </xf>
    <xf numFmtId="0" fontId="1" fillId="0" borderId="20" xfId="19" applyFont="1" applyFill="1" applyBorder="1" applyAlignment="1">
      <alignment horizontal="left"/>
      <protection/>
    </xf>
    <xf numFmtId="0" fontId="1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 locked="0"/>
    </xf>
    <xf numFmtId="4" fontId="9" fillId="0" borderId="23" xfId="19" applyNumberFormat="1" applyFont="1" applyFill="1" applyBorder="1" applyProtection="1">
      <alignment/>
      <protection/>
    </xf>
    <xf numFmtId="4" fontId="9" fillId="2" borderId="15" xfId="19" applyNumberFormat="1" applyFont="1" applyFill="1" applyBorder="1" applyAlignment="1" applyProtection="1">
      <alignment/>
      <protection/>
    </xf>
    <xf numFmtId="0" fontId="1" fillId="0" borderId="24" xfId="19" applyFont="1" applyFill="1" applyBorder="1">
      <alignment/>
      <protection/>
    </xf>
    <xf numFmtId="4" fontId="9" fillId="2" borderId="15" xfId="19" applyNumberFormat="1" applyFont="1" applyFill="1" applyBorder="1" applyAlignment="1" applyProtection="1">
      <alignment/>
      <protection locked="0"/>
    </xf>
    <xf numFmtId="0" fontId="1" fillId="0" borderId="2" xfId="19" applyFont="1" applyFill="1" applyBorder="1">
      <alignment/>
      <protection/>
    </xf>
    <xf numFmtId="4" fontId="9" fillId="0" borderId="25" xfId="19" applyNumberFormat="1" applyFont="1" applyFill="1" applyBorder="1" applyAlignment="1" applyProtection="1">
      <alignment/>
      <protection/>
    </xf>
    <xf numFmtId="4" fontId="9" fillId="0" borderId="12" xfId="19" applyNumberFormat="1" applyFont="1" applyFill="1" applyBorder="1" applyAlignment="1" applyProtection="1">
      <alignment/>
      <protection/>
    </xf>
    <xf numFmtId="0" fontId="1" fillId="0" borderId="26" xfId="19" applyFont="1" applyFill="1" applyBorder="1" applyAlignment="1">
      <alignment horizontal="left"/>
      <protection/>
    </xf>
    <xf numFmtId="0" fontId="1" fillId="0" borderId="27" xfId="19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9" applyNumberFormat="1" applyFont="1" applyFill="1" applyBorder="1" applyAlignment="1" applyProtection="1">
      <alignment/>
      <protection locked="0"/>
    </xf>
    <xf numFmtId="4" fontId="9" fillId="0" borderId="29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5" fillId="0" borderId="15" xfId="19" applyNumberFormat="1" applyFont="1" applyFill="1" applyBorder="1" applyAlignment="1" applyProtection="1">
      <alignment/>
      <protection locked="0"/>
    </xf>
    <xf numFmtId="0" fontId="1" fillId="0" borderId="31" xfId="19" applyFont="1" applyFill="1" applyBorder="1" applyAlignment="1">
      <alignment horizontal="left"/>
      <protection/>
    </xf>
    <xf numFmtId="0" fontId="1" fillId="0" borderId="32" xfId="19" applyFont="1" applyFill="1" applyBorder="1">
      <alignment/>
      <protection/>
    </xf>
    <xf numFmtId="0" fontId="1" fillId="0" borderId="32" xfId="19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/>
    </xf>
    <xf numFmtId="4" fontId="9" fillId="0" borderId="34" xfId="19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9" applyNumberFormat="1" applyFont="1" applyFill="1" applyBorder="1" applyProtection="1">
      <alignment/>
      <protection locked="0"/>
    </xf>
    <xf numFmtId="0" fontId="5" fillId="0" borderId="0" xfId="19" applyFont="1" applyFill="1" applyBorder="1">
      <alignment/>
      <protection/>
    </xf>
    <xf numFmtId="4" fontId="9" fillId="0" borderId="30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19" applyNumberFormat="1" applyFont="1" applyFill="1" applyBorder="1" applyProtection="1">
      <alignment/>
      <protection/>
    </xf>
    <xf numFmtId="4" fontId="9" fillId="0" borderId="16" xfId="19" applyNumberFormat="1" applyFont="1" applyFill="1" applyBorder="1" applyProtection="1">
      <alignment/>
      <protection/>
    </xf>
    <xf numFmtId="4" fontId="5" fillId="0" borderId="15" xfId="19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19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19" applyFont="1" applyFill="1" applyBorder="1">
      <alignment/>
      <protection/>
    </xf>
    <xf numFmtId="0" fontId="1" fillId="0" borderId="31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12" fillId="0" borderId="0" xfId="19" applyFont="1" applyFill="1" applyBorder="1">
      <alignment/>
      <protection/>
    </xf>
    <xf numFmtId="0" fontId="5" fillId="0" borderId="0" xfId="19" applyFont="1" applyFill="1" applyBorder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2" fillId="0" borderId="0" xfId="19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19" applyNumberFormat="1" applyFont="1" applyFill="1" applyBorder="1" applyProtection="1">
      <alignment/>
      <protection locked="0"/>
    </xf>
    <xf numFmtId="0" fontId="5" fillId="0" borderId="14" xfId="19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9" applyFont="1" applyFill="1" applyBorder="1" applyAlignment="1">
      <alignment horizontal="left"/>
      <protection/>
    </xf>
    <xf numFmtId="4" fontId="9" fillId="2" borderId="7" xfId="19" applyNumberFormat="1" applyFont="1" applyFill="1" applyBorder="1" applyAlignment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0" fontId="6" fillId="0" borderId="17" xfId="19" applyFont="1" applyFill="1" applyBorder="1">
      <alignment/>
      <protection/>
    </xf>
    <xf numFmtId="4" fontId="8" fillId="0" borderId="7" xfId="19" applyNumberFormat="1" applyFont="1" applyFill="1" applyBorder="1" applyAlignment="1" applyProtection="1">
      <alignment/>
      <protection/>
    </xf>
    <xf numFmtId="4" fontId="8" fillId="0" borderId="18" xfId="19" applyNumberFormat="1" applyFont="1" applyFill="1" applyBorder="1" applyAlignment="1" applyProtection="1">
      <alignment/>
      <protection/>
    </xf>
    <xf numFmtId="0" fontId="6" fillId="0" borderId="17" xfId="19" applyFont="1" applyFill="1" applyBorder="1">
      <alignment/>
      <protection/>
    </xf>
    <xf numFmtId="0" fontId="6" fillId="0" borderId="32" xfId="19" applyFont="1" applyFill="1" applyBorder="1">
      <alignment/>
      <protection/>
    </xf>
    <xf numFmtId="4" fontId="8" fillId="0" borderId="33" xfId="19" applyNumberFormat="1" applyFont="1" applyFill="1" applyBorder="1" applyAlignment="1" applyProtection="1">
      <alignment/>
      <protection locked="0"/>
    </xf>
    <xf numFmtId="4" fontId="8" fillId="0" borderId="34" xfId="19" applyNumberFormat="1" applyFont="1" applyFill="1" applyBorder="1" applyProtection="1">
      <alignment/>
      <protection locked="0"/>
    </xf>
    <xf numFmtId="0" fontId="5" fillId="0" borderId="20" xfId="19" applyFont="1" applyFill="1" applyBorder="1" applyAlignment="1">
      <alignment horizontal="left"/>
      <protection/>
    </xf>
    <xf numFmtId="0" fontId="5" fillId="0" borderId="21" xfId="19" applyFont="1" applyFill="1" applyBorder="1">
      <alignment/>
      <protection/>
    </xf>
    <xf numFmtId="0" fontId="13" fillId="0" borderId="21" xfId="19" applyFont="1" applyFill="1" applyBorder="1">
      <alignment/>
      <protection/>
    </xf>
    <xf numFmtId="4" fontId="9" fillId="0" borderId="22" xfId="19" applyNumberFormat="1" applyFont="1" applyFill="1" applyBorder="1" applyAlignment="1" applyProtection="1">
      <alignment/>
      <protection/>
    </xf>
    <xf numFmtId="4" fontId="9" fillId="0" borderId="23" xfId="19" applyNumberFormat="1" applyFont="1" applyFill="1" applyBorder="1" applyAlignment="1" applyProtection="1">
      <alignment/>
      <protection/>
    </xf>
    <xf numFmtId="0" fontId="1" fillId="0" borderId="20" xfId="19" applyFont="1" applyFill="1" applyBorder="1" applyAlignment="1">
      <alignment horizontal="left"/>
      <protection/>
    </xf>
    <xf numFmtId="0" fontId="6" fillId="0" borderId="21" xfId="19" applyFont="1" applyFill="1" applyBorder="1">
      <alignment/>
      <protection/>
    </xf>
    <xf numFmtId="0" fontId="5" fillId="0" borderId="21" xfId="19" applyFont="1" applyFill="1" applyBorder="1">
      <alignment/>
      <protection/>
    </xf>
    <xf numFmtId="0" fontId="1" fillId="0" borderId="14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4" fontId="9" fillId="0" borderId="34" xfId="19" applyNumberFormat="1" applyFont="1" applyFill="1" applyBorder="1" applyProtection="1">
      <alignment/>
      <protection locked="0"/>
    </xf>
    <xf numFmtId="0" fontId="1" fillId="0" borderId="21" xfId="19" applyFont="1" applyFill="1" applyBorder="1" applyAlignment="1">
      <alignment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17" xfId="19" applyFont="1" applyFill="1" applyBorder="1">
      <alignment/>
      <protection/>
    </xf>
    <xf numFmtId="0" fontId="5" fillId="0" borderId="17" xfId="19" applyFont="1" applyFill="1" applyBorder="1" applyAlignment="1">
      <alignment/>
      <protection/>
    </xf>
    <xf numFmtId="0" fontId="5" fillId="0" borderId="17" xfId="19" applyFont="1" applyFill="1" applyBorder="1" applyAlignment="1">
      <alignment horizontal="left"/>
      <protection/>
    </xf>
    <xf numFmtId="4" fontId="9" fillId="0" borderId="36" xfId="19" applyNumberFormat="1" applyFont="1" applyFill="1" applyBorder="1" applyAlignment="1" applyProtection="1">
      <alignment/>
      <protection locked="0"/>
    </xf>
    <xf numFmtId="4" fontId="9" fillId="0" borderId="8" xfId="19" applyNumberFormat="1" applyFont="1" applyFill="1" applyBorder="1" applyProtection="1">
      <alignment/>
      <protection locked="0"/>
    </xf>
    <xf numFmtId="0" fontId="6" fillId="0" borderId="6" xfId="19" applyFont="1" applyFill="1" applyBorder="1" applyAlignment="1">
      <alignment horizontal="left"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8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4" fontId="1" fillId="0" borderId="0" xfId="19" applyNumberFormat="1" applyFont="1" applyFill="1" applyBorder="1">
      <alignment/>
      <protection/>
    </xf>
    <xf numFmtId="0" fontId="1" fillId="0" borderId="13" xfId="19" applyFont="1" applyFill="1" applyBorder="1" applyAlignment="1">
      <alignment horizontal="left"/>
      <protection/>
    </xf>
    <xf numFmtId="0" fontId="1" fillId="0" borderId="9" xfId="19" applyFont="1" applyFill="1" applyBorder="1">
      <alignment/>
      <protection/>
    </xf>
    <xf numFmtId="4" fontId="9" fillId="0" borderId="10" xfId="19" applyNumberFormat="1" applyFont="1" applyFill="1" applyBorder="1" applyAlignment="1" applyProtection="1">
      <alignment/>
      <protection locked="0"/>
    </xf>
    <xf numFmtId="4" fontId="9" fillId="0" borderId="11" xfId="19" applyNumberFormat="1" applyFont="1" applyFill="1" applyBorder="1" applyAlignment="1" applyProtection="1">
      <alignment/>
      <protection/>
    </xf>
    <xf numFmtId="4" fontId="9" fillId="2" borderId="30" xfId="19" applyNumberFormat="1" applyFont="1" applyFill="1" applyBorder="1" applyAlignment="1" applyProtection="1">
      <alignment/>
      <protection/>
    </xf>
    <xf numFmtId="49" fontId="5" fillId="0" borderId="0" xfId="19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9" applyNumberFormat="1" applyFont="1" applyFill="1" applyBorder="1">
      <alignment/>
      <protection/>
    </xf>
    <xf numFmtId="4" fontId="9" fillId="2" borderId="36" xfId="19" applyNumberFormat="1" applyFont="1" applyFill="1" applyBorder="1" applyAlignment="1" applyProtection="1">
      <alignment/>
      <protection/>
    </xf>
    <xf numFmtId="0" fontId="1" fillId="0" borderId="37" xfId="19" applyFont="1" applyFill="1" applyBorder="1" applyAlignment="1">
      <alignment horizontal="left"/>
      <protection/>
    </xf>
    <xf numFmtId="0" fontId="1" fillId="0" borderId="38" xfId="19" applyFont="1" applyFill="1" applyBorder="1">
      <alignment/>
      <protection/>
    </xf>
    <xf numFmtId="4" fontId="9" fillId="0" borderId="39" xfId="19" applyNumberFormat="1" applyFont="1" applyFill="1" applyBorder="1" applyAlignment="1" applyProtection="1">
      <alignment/>
      <protection/>
    </xf>
    <xf numFmtId="4" fontId="5" fillId="0" borderId="16" xfId="19" applyNumberFormat="1" applyFont="1" applyFill="1" applyBorder="1" applyAlignment="1" applyProtection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30" xfId="19" applyNumberFormat="1" applyFont="1" applyFill="1" applyBorder="1" applyAlignment="1">
      <alignment/>
      <protection/>
    </xf>
    <xf numFmtId="4" fontId="5" fillId="2" borderId="15" xfId="19" applyNumberFormat="1" applyFont="1" applyFill="1" applyBorder="1" applyAlignment="1">
      <alignment/>
      <protection/>
    </xf>
    <xf numFmtId="4" fontId="9" fillId="2" borderId="35" xfId="19" applyNumberFormat="1" applyFont="1" applyFill="1" applyBorder="1" applyProtection="1">
      <alignment/>
      <protection locked="0"/>
    </xf>
    <xf numFmtId="4" fontId="9" fillId="0" borderId="40" xfId="19" applyNumberFormat="1" applyFont="1" applyFill="1" applyBorder="1" applyAlignment="1" applyProtection="1">
      <alignment/>
      <protection locked="0"/>
    </xf>
    <xf numFmtId="4" fontId="9" fillId="0" borderId="41" xfId="19" applyNumberFormat="1" applyFont="1" applyFill="1" applyBorder="1" applyAlignment="1" applyProtection="1">
      <alignment/>
      <protection/>
    </xf>
    <xf numFmtId="4" fontId="5" fillId="2" borderId="15" xfId="19" applyNumberFormat="1" applyFont="1" applyFill="1" applyBorder="1" applyAlignment="1" applyProtection="1">
      <alignment/>
      <protection locked="0"/>
    </xf>
    <xf numFmtId="0" fontId="1" fillId="0" borderId="14" xfId="19" applyFont="1" applyFill="1" applyBorder="1" applyAlignment="1" applyProtection="1">
      <alignment horizontal="left"/>
      <protection locked="0"/>
    </xf>
    <xf numFmtId="0" fontId="5" fillId="0" borderId="0" xfId="19" applyFont="1" applyFill="1" applyBorder="1" applyProtection="1">
      <alignment/>
      <protection locked="0"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4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24" xfId="19" applyFont="1" applyBorder="1">
      <alignment/>
      <protection/>
    </xf>
    <xf numFmtId="4" fontId="9" fillId="0" borderId="30" xfId="19" applyNumberFormat="1" applyFont="1" applyFill="1" applyBorder="1" applyProtection="1">
      <alignment/>
      <protection locked="0"/>
    </xf>
    <xf numFmtId="0" fontId="1" fillId="0" borderId="17" xfId="19" applyFont="1" applyBorder="1">
      <alignment/>
      <protection/>
    </xf>
    <xf numFmtId="4" fontId="9" fillId="0" borderId="36" xfId="19" applyNumberFormat="1" applyFont="1" applyFill="1" applyBorder="1" applyProtection="1">
      <alignment/>
      <protection locked="0"/>
    </xf>
    <xf numFmtId="4" fontId="8" fillId="0" borderId="11" xfId="19" applyNumberFormat="1" applyFont="1" applyFill="1" applyBorder="1" applyProtection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4" fontId="9" fillId="0" borderId="12" xfId="19" applyNumberFormat="1" applyFont="1" applyFill="1" applyBorder="1" applyProtection="1">
      <alignment/>
      <protection/>
    </xf>
    <xf numFmtId="0" fontId="1" fillId="0" borderId="42" xfId="19" applyFont="1" applyFill="1" applyBorder="1">
      <alignment/>
      <protection/>
    </xf>
    <xf numFmtId="49" fontId="1" fillId="0" borderId="14" xfId="19" applyNumberFormat="1" applyFont="1" applyFill="1" applyBorder="1" applyAlignment="1">
      <alignment horizontal="left"/>
      <protection/>
    </xf>
    <xf numFmtId="4" fontId="9" fillId="0" borderId="43" xfId="19" applyNumberFormat="1" applyFont="1" applyFill="1" applyBorder="1" applyAlignment="1" applyProtection="1">
      <alignment/>
      <protection locked="0"/>
    </xf>
    <xf numFmtId="4" fontId="9" fillId="0" borderId="44" xfId="19" applyNumberFormat="1" applyFont="1" applyFill="1" applyBorder="1" applyProtection="1">
      <alignment/>
      <protection/>
    </xf>
    <xf numFmtId="4" fontId="9" fillId="2" borderId="33" xfId="19" applyNumberFormat="1" applyFont="1" applyFill="1" applyBorder="1" applyAlignment="1" applyProtection="1">
      <alignment/>
      <protection/>
    </xf>
    <xf numFmtId="4" fontId="9" fillId="0" borderId="28" xfId="19" applyNumberFormat="1" applyFont="1" applyFill="1" applyBorder="1" applyProtection="1">
      <alignment/>
      <protection/>
    </xf>
    <xf numFmtId="49" fontId="1" fillId="0" borderId="31" xfId="19" applyNumberFormat="1" applyFont="1" applyFill="1" applyBorder="1" applyAlignment="1">
      <alignment horizontal="left"/>
      <protection/>
    </xf>
    <xf numFmtId="4" fontId="9" fillId="0" borderId="40" xfId="19" applyNumberFormat="1" applyFont="1" applyFill="1" applyBorder="1" applyProtection="1">
      <alignment/>
      <protection locked="0"/>
    </xf>
    <xf numFmtId="4" fontId="9" fillId="0" borderId="41" xfId="19" applyNumberFormat="1" applyFont="1" applyFill="1" applyBorder="1" applyProtection="1">
      <alignment/>
      <protection locked="0"/>
    </xf>
    <xf numFmtId="4" fontId="9" fillId="0" borderId="30" xfId="19" applyNumberFormat="1" applyFont="1" applyFill="1" applyBorder="1" applyProtection="1">
      <alignment/>
      <protection/>
    </xf>
    <xf numFmtId="4" fontId="9" fillId="0" borderId="44" xfId="19" applyNumberFormat="1" applyFont="1" applyFill="1" applyBorder="1" applyProtection="1">
      <alignment/>
      <protection/>
    </xf>
    <xf numFmtId="49" fontId="1" fillId="0" borderId="6" xfId="19" applyNumberFormat="1" applyFont="1" applyFill="1" applyBorder="1" applyAlignment="1">
      <alignment horizontal="left"/>
      <protection/>
    </xf>
    <xf numFmtId="4" fontId="9" fillId="0" borderId="45" xfId="19" applyNumberFormat="1" applyFont="1" applyFill="1" applyBorder="1" applyAlignment="1" applyProtection="1">
      <alignment/>
      <protection/>
    </xf>
    <xf numFmtId="4" fontId="9" fillId="0" borderId="46" xfId="19" applyNumberFormat="1" applyFont="1" applyFill="1" applyBorder="1" applyProtection="1">
      <alignment/>
      <protection locked="0"/>
    </xf>
    <xf numFmtId="49" fontId="6" fillId="0" borderId="13" xfId="19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19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19" applyNumberFormat="1" applyFont="1" applyFill="1" applyBorder="1" applyAlignment="1">
      <alignment horizontal="left"/>
      <protection/>
    </xf>
    <xf numFmtId="0" fontId="11" fillId="0" borderId="17" xfId="19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19" applyNumberFormat="1" applyFont="1" applyFill="1" applyBorder="1" applyAlignment="1" applyProtection="1" quotePrefix="1">
      <alignment horizontal="left"/>
      <protection locked="0"/>
    </xf>
    <xf numFmtId="4" fontId="8" fillId="0" borderId="46" xfId="19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19" applyFont="1" applyBorder="1" applyAlignment="1">
      <alignment horizontal="left"/>
      <protection/>
    </xf>
    <xf numFmtId="49" fontId="6" fillId="0" borderId="9" xfId="19" applyNumberFormat="1" applyFont="1" applyBorder="1" applyAlignment="1">
      <alignment horizontal="left"/>
      <protection/>
    </xf>
    <xf numFmtId="0" fontId="6" fillId="0" borderId="9" xfId="19" applyFont="1" applyBorder="1">
      <alignment/>
      <protection/>
    </xf>
    <xf numFmtId="0" fontId="6" fillId="0" borderId="19" xfId="19" applyFont="1" applyBorder="1">
      <alignment/>
      <protection/>
    </xf>
    <xf numFmtId="164" fontId="6" fillId="0" borderId="9" xfId="19" applyNumberFormat="1" applyFont="1" applyFill="1" applyBorder="1">
      <alignment/>
      <protection/>
    </xf>
    <xf numFmtId="4" fontId="8" fillId="0" borderId="10" xfId="19" applyNumberFormat="1" applyFont="1" applyFill="1" applyBorder="1" applyAlignment="1" applyProtection="1">
      <alignment wrapText="1"/>
      <protection locked="0"/>
    </xf>
    <xf numFmtId="4" fontId="8" fillId="0" borderId="11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5" fillId="0" borderId="0" xfId="19" applyFont="1" applyBorder="1">
      <alignment/>
      <protection/>
    </xf>
    <xf numFmtId="0" fontId="2" fillId="0" borderId="0" xfId="0" applyFont="1" applyAlignment="1">
      <alignment/>
    </xf>
    <xf numFmtId="0" fontId="11" fillId="0" borderId="14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5" fillId="0" borderId="24" xfId="19" applyFont="1" applyBorder="1">
      <alignment/>
      <protection/>
    </xf>
    <xf numFmtId="164" fontId="11" fillId="0" borderId="0" xfId="19" applyNumberFormat="1" applyFont="1" applyFill="1" applyBorder="1">
      <alignment/>
      <protection/>
    </xf>
    <xf numFmtId="0" fontId="1" fillId="0" borderId="31" xfId="19" applyFont="1" applyBorder="1" applyAlignment="1">
      <alignment horizontal="left"/>
      <protection/>
    </xf>
    <xf numFmtId="49" fontId="1" fillId="0" borderId="32" xfId="19" applyNumberFormat="1" applyFont="1" applyBorder="1" applyAlignment="1">
      <alignment horizontal="left"/>
      <protection/>
    </xf>
    <xf numFmtId="0" fontId="1" fillId="0" borderId="32" xfId="19" applyFont="1" applyBorder="1">
      <alignment/>
      <protection/>
    </xf>
    <xf numFmtId="164" fontId="1" fillId="0" borderId="32" xfId="19" applyNumberFormat="1" applyFont="1" applyFill="1" applyBorder="1">
      <alignment/>
      <protection/>
    </xf>
    <xf numFmtId="0" fontId="1" fillId="0" borderId="27" xfId="19" applyFont="1" applyBorder="1">
      <alignment/>
      <protection/>
    </xf>
    <xf numFmtId="4" fontId="9" fillId="0" borderId="28" xfId="19" applyNumberFormat="1" applyFont="1" applyFill="1" applyBorder="1" applyAlignment="1" applyProtection="1">
      <alignment/>
      <protection/>
    </xf>
    <xf numFmtId="4" fontId="9" fillId="0" borderId="35" xfId="19" applyNumberFormat="1" applyFont="1" applyFill="1" applyBorder="1" applyProtection="1">
      <alignment/>
      <protection/>
    </xf>
    <xf numFmtId="0" fontId="5" fillId="0" borderId="0" xfId="19" applyFont="1" applyBorder="1" applyAlignment="1">
      <alignment horizontal="left"/>
      <protection/>
    </xf>
    <xf numFmtId="0" fontId="1" fillId="0" borderId="6" xfId="19" applyFont="1" applyBorder="1" applyAlignment="1">
      <alignment horizontal="left"/>
      <protection/>
    </xf>
    <xf numFmtId="49" fontId="1" fillId="0" borderId="17" xfId="19" applyNumberFormat="1" applyFont="1" applyBorder="1" applyAlignment="1">
      <alignment horizontal="left"/>
      <protection/>
    </xf>
    <xf numFmtId="0" fontId="1" fillId="0" borderId="47" xfId="19" applyFont="1" applyBorder="1">
      <alignment/>
      <protection/>
    </xf>
    <xf numFmtId="164" fontId="1" fillId="0" borderId="17" xfId="19" applyNumberFormat="1" applyFont="1" applyFill="1" applyBorder="1">
      <alignment/>
      <protection/>
    </xf>
    <xf numFmtId="0" fontId="15" fillId="0" borderId="0" xfId="19" applyFont="1" applyBorder="1" applyAlignment="1">
      <alignment horizontal="left"/>
      <protection/>
    </xf>
    <xf numFmtId="49" fontId="12" fillId="0" borderId="0" xfId="19" applyNumberFormat="1" applyFont="1" applyBorder="1" applyAlignment="1">
      <alignment horizontal="left"/>
      <protection/>
    </xf>
    <xf numFmtId="0" fontId="12" fillId="0" borderId="0" xfId="19" applyFont="1" applyBorder="1">
      <alignment/>
      <protection/>
    </xf>
    <xf numFmtId="164" fontId="12" fillId="0" borderId="0" xfId="19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9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19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9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19" applyNumberFormat="1" applyFont="1" applyFill="1" applyBorder="1" applyAlignment="1" applyProtection="1">
      <alignment/>
      <protection locked="0"/>
    </xf>
    <xf numFmtId="4" fontId="17" fillId="0" borderId="34" xfId="19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19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49">
      <selection activeCell="H169" sqref="H169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39172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40298430</v>
      </c>
      <c r="H11" s="30">
        <f>H12+H24+H44+H100</f>
        <v>12737226.250000002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9000000</v>
      </c>
      <c r="H12" s="34">
        <f>SUM(H13:H23)</f>
        <v>2082052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6500000</v>
      </c>
      <c r="H13" s="38">
        <v>2057983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2500000</v>
      </c>
      <c r="H14" s="38">
        <v>24069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650100</v>
      </c>
      <c r="H24" s="34">
        <f>H25+H26</f>
        <v>112206.97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86000</v>
      </c>
      <c r="H25" s="50">
        <v>13895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564100</v>
      </c>
      <c r="H26" s="54">
        <f>SUM(H27:H43)</f>
        <v>98311.97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58656.97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7880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7446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2436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12051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9842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9420330</v>
      </c>
      <c r="H44" s="34">
        <f>H45+H68+H88</f>
        <v>4723640.470000001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884600</v>
      </c>
      <c r="H45" s="60">
        <f>H46+H47+H66</f>
        <v>3227.6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800000</v>
      </c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84600</v>
      </c>
      <c r="H47" s="67">
        <f>H48+H63+H64+H65</f>
        <v>3227.6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37600</v>
      </c>
      <c r="H48" s="67">
        <f>SUM(H49:H62)+H67</f>
        <v>1227.6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/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1227.6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37600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2000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43000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6214000</v>
      </c>
      <c r="H68" s="78">
        <f>H69+H70+H86</f>
        <v>4085412.87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6214000</v>
      </c>
      <c r="H70" s="67">
        <f>H71+H83+H84+H85</f>
        <v>4085412.87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2430000</v>
      </c>
      <c r="H71" s="67">
        <f>SUM(H72:H82)+H87</f>
        <v>2230500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>
        <v>1550000</v>
      </c>
      <c r="H72" s="80">
        <v>1550000</v>
      </c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880000</v>
      </c>
      <c r="H75" s="80">
        <v>680500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3784000</v>
      </c>
      <c r="H85" s="38">
        <v>1854912.87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2321730</v>
      </c>
      <c r="H88" s="78">
        <f>H89+H90+H99</f>
        <v>635000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2321730</v>
      </c>
      <c r="H90" s="67">
        <f>H91+H96+H97+H98</f>
        <v>635000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2321730</v>
      </c>
      <c r="H91" s="86">
        <f>H92+H95</f>
        <v>635000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2321730</v>
      </c>
      <c r="H92" s="86">
        <f>SUM(H93:H94)</f>
        <v>635000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2321730</v>
      </c>
      <c r="H94" s="38">
        <v>635000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21228000</v>
      </c>
      <c r="H100" s="34">
        <f>H101+H108+H122</f>
        <v>5819326.8100000005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125000</v>
      </c>
      <c r="H101" s="78">
        <f>SUM(H102:H107)</f>
        <v>360000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49900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310100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20960000</v>
      </c>
      <c r="H108" s="78">
        <f>SUM(H109:H114)</f>
        <v>5336103.36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26008.36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/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20921000</v>
      </c>
      <c r="H114" s="67">
        <f>SUM(H115:H121)</f>
        <v>5310095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8600000</v>
      </c>
      <c r="H115" s="38">
        <v>2215200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>
        <v>321000</v>
      </c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12000000</v>
      </c>
      <c r="H119" s="99">
        <v>3094895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143000</v>
      </c>
      <c r="H122" s="78">
        <f>H123+H124+H125</f>
        <v>123223.45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900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2223.45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120100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58234448</v>
      </c>
      <c r="H126" s="109">
        <f>H127+H152+H186+H205</f>
        <v>7242298.510000001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4842297</v>
      </c>
      <c r="H127" s="34">
        <f>H128+H129+H139+H150</f>
        <v>866498.62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2292000</v>
      </c>
      <c r="H128" s="113">
        <v>363941.7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1810297</v>
      </c>
      <c r="H129" s="118">
        <f>H130</f>
        <v>429144.92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1810297</v>
      </c>
      <c r="H130" s="118">
        <f>SUM(H131:H138)</f>
        <v>429144.92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326200</v>
      </c>
      <c r="H131" s="38">
        <v>69394.8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802377</v>
      </c>
      <c r="H132" s="38">
        <v>264281.45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172720</v>
      </c>
      <c r="H134" s="38">
        <v>37364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187000</v>
      </c>
      <c r="H135" s="38">
        <v>25318.67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311000</v>
      </c>
      <c r="H136" s="38">
        <v>21500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>
        <v>11000</v>
      </c>
      <c r="H137" s="38">
        <v>11286</v>
      </c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110000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>
        <v>15000</v>
      </c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630000</v>
      </c>
      <c r="H150" s="38">
        <v>73412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27198214</v>
      </c>
      <c r="H152" s="109">
        <f>H153+H162</f>
        <v>5240974.720000001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14592867</v>
      </c>
      <c r="H153" s="137">
        <f>H154+H160+H161</f>
        <v>3226746.72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10893652</v>
      </c>
      <c r="H154" s="67">
        <f>H155+H156+H157+H158+H159</f>
        <v>2314942.45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150646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493718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1374154.45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241951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54473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22049</v>
      </c>
      <c r="H160" s="38">
        <v>5428.27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3677166</v>
      </c>
      <c r="H161" s="38">
        <v>906376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12605347</v>
      </c>
      <c r="H162" s="143">
        <f>SUM(H163:H185)-H168</f>
        <v>2014228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236129.45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20768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14006.6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61275.19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409217.82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845.15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447986.01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190612.61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74018.01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53883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78221.9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1295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/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306340.7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75302.71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45171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/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400000</v>
      </c>
      <c r="H186" s="34">
        <f>H187+H199</f>
        <v>414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400000</v>
      </c>
      <c r="H187" s="151">
        <f>H188+H196+H198</f>
        <v>414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414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414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400000</v>
      </c>
      <c r="H196" s="38"/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400000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0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/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25793937</v>
      </c>
      <c r="H205" s="34">
        <f>H206+H213+H214+H215</f>
        <v>1134411.17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25793937</v>
      </c>
      <c r="H206" s="60">
        <f>H207+H208+H209+H210+H211+H212</f>
        <v>1134411.17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1134411.17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-17936018</v>
      </c>
      <c r="H216" s="171">
        <f>H11-H126</f>
        <v>5494927.740000001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17936018</v>
      </c>
      <c r="H217" s="171">
        <f>H218+H223+H228+H235+H243</f>
        <v>-5494927.74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/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5236018</v>
      </c>
      <c r="H243" s="188">
        <v>-5494927.74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58234448</v>
      </c>
      <c r="H244" s="34">
        <f>H245+H253+H254+H258+H277+H283+H294+H301+H327+H341</f>
        <v>7242298.513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4314500</v>
      </c>
      <c r="H245" s="192">
        <f>SUM(H246:H252)</f>
        <v>943784.65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472133</v>
      </c>
      <c r="H246" s="194">
        <v>115921.13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3356367</v>
      </c>
      <c r="H247" s="194">
        <v>776951.52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400000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86000</v>
      </c>
      <c r="H250" s="194">
        <v>50912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0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29500</v>
      </c>
      <c r="H254" s="206">
        <f>SUM(H255:H257)</f>
        <v>608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11000</v>
      </c>
      <c r="H255" s="194">
        <v>608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18500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13791104</v>
      </c>
      <c r="H258" s="267">
        <f>SUM(H259:H276)</f>
        <v>1858341.2529999998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673741</v>
      </c>
      <c r="H260" s="194">
        <v>141772.49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252310</v>
      </c>
      <c r="H262" s="194">
        <v>34861.94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749000</v>
      </c>
      <c r="H265" s="194"/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3687730</v>
      </c>
      <c r="H266" s="194">
        <v>372089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1888032</v>
      </c>
      <c r="H273" s="194">
        <v>139951.373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4745267</v>
      </c>
      <c r="H274" s="194">
        <v>940701.29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1795024</v>
      </c>
      <c r="H275" s="194">
        <v>228965.16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1183718</v>
      </c>
      <c r="H277" s="206">
        <f>SUM(H278:H282)</f>
        <v>52117.84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130000</v>
      </c>
      <c r="H278" s="194">
        <v>205.45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/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90000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740432</v>
      </c>
      <c r="H281" s="194"/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223286</v>
      </c>
      <c r="H282" s="203">
        <v>51912.39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1933221</v>
      </c>
      <c r="H283" s="192">
        <f>SUM(H284:H293)</f>
        <v>603681.72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466000</v>
      </c>
      <c r="H285" s="194">
        <v>289238.94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798000</v>
      </c>
      <c r="H286" s="194">
        <v>176000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198344</v>
      </c>
      <c r="H287" s="194">
        <v>60370.13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289877</v>
      </c>
      <c r="H289" s="194">
        <v>50302.65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3770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145000</v>
      </c>
      <c r="H291" s="194">
        <v>24000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12762300</v>
      </c>
      <c r="H294" s="192">
        <f>SUM(H295:H300)</f>
        <v>36584.25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12762300</v>
      </c>
      <c r="H296" s="194">
        <v>36584.25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4258687</v>
      </c>
      <c r="H301" s="192">
        <f>SUM(H302:H326)</f>
        <v>709785.6499999999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143000</v>
      </c>
      <c r="H306" s="194">
        <v>36918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962222</v>
      </c>
      <c r="H311" s="194">
        <v>182888.03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1516603</v>
      </c>
      <c r="H312" s="194">
        <v>281355.14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512398</v>
      </c>
      <c r="H313" s="194">
        <v>5389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478526</v>
      </c>
      <c r="H318" s="194">
        <v>90716.82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/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111799</v>
      </c>
      <c r="H323" s="194">
        <v>24640.32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441139</v>
      </c>
      <c r="H325" s="194">
        <v>87878.34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16888408</v>
      </c>
      <c r="H327" s="206">
        <f>SUM(H328:H340)</f>
        <v>2290665.5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9253333</v>
      </c>
      <c r="H328" s="194">
        <v>533774.83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7010075</v>
      </c>
      <c r="H331" s="194">
        <v>1575226.15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163941.7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25000</v>
      </c>
      <c r="H338" s="194">
        <v>17722.82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3073010</v>
      </c>
      <c r="H341" s="192">
        <f>SUM(H342:H357)</f>
        <v>746729.65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183720</v>
      </c>
      <c r="H344" s="194">
        <v>48650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180000</v>
      </c>
      <c r="H345" s="194">
        <v>45171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145000</v>
      </c>
      <c r="H346" s="194">
        <v>5095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622200</v>
      </c>
      <c r="H350" s="194">
        <v>104059.8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124000</v>
      </c>
      <c r="H351" s="194">
        <v>31062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906377</v>
      </c>
      <c r="H354" s="215">
        <v>281403.2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50000</v>
      </c>
      <c r="H355" s="194">
        <v>4072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861713</v>
      </c>
      <c r="H356" s="194">
        <v>227216.65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/>
      <c r="H367" s="38"/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7502018.58</v>
      </c>
      <c r="H370" s="239">
        <f>H371+H378+H379+H380+H381+H382+H383+H384</f>
        <v>12996946.32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6436018.58</v>
      </c>
      <c r="H371" s="86">
        <f>SUM(H372:H373)</f>
        <v>11930946.32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1200000</v>
      </c>
      <c r="H372" s="38">
        <v>1200000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f>6436018.58-1200000</f>
        <v>5236018.58</v>
      </c>
      <c r="H373" s="38">
        <f>11930946.32-1200000</f>
        <v>10730946.32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198377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33199830</v>
      </c>
      <c r="H385" s="279">
        <f>H12+H24+H88+H100</f>
        <v>8648585.780000001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-54.02442723351294</v>
      </c>
      <c r="H388" s="251">
        <f>(H216+H242)/H385*100</f>
        <v>63.53556384567651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Vahe=-104000</v>
      </c>
      <c r="H393" s="257" t="str">
        <f>IF(ROUND(H132,2)=ROUND(H354,2),"OK",CONCATENATE("Vahe=",ROUND(H132-H354,2)))</f>
        <v>Vahe=-17121,75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2007-04-04T15:29:46Z</cp:lastPrinted>
  <dcterms:created xsi:type="dcterms:W3CDTF">2007-01-02T11:49:57Z</dcterms:created>
  <dcterms:modified xsi:type="dcterms:W3CDTF">2007-04-05T04:44:46Z</dcterms:modified>
  <cp:category/>
  <cp:version/>
  <cp:contentType/>
  <cp:contentStatus/>
</cp:coreProperties>
</file>